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12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<sst xmlns="http://schemas.openxmlformats.org/spreadsheetml/2006/main" count="105" uniqueCount="55">
  <si>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>Hectares</t>
  </si>
  <si>
    <t>Broad Vegetation Types (LCS88)</t>
  </si>
  <si>
    <t>Habitat Type</t>
  </si>
  <si>
    <t>Broad Vegetation Types (LCS88) outwith SSSI and SAC</t>
  </si>
  <si>
    <t>% outwith SSSI/ SAC</t>
  </si>
  <si>
    <t>Deer Management Group: Arran</t>
  </si>
  <si>
    <t>Arran_LCS88.shp</t>
  </si>
  <si>
    <t>(Arran_LCS88_outwith_Designated_sites.shp)</t>
  </si>
  <si>
    <t>'Blanket bog/peatland veg.: dubh lochans'</t>
  </si>
  <si>
    <t>'Blanket bog/peatland veg.: erosion no trees'</t>
  </si>
  <si>
    <t>'Blanket bog/peatland veg.: no erosion no trees'</t>
  </si>
  <si>
    <t>'Built-up (area)'</t>
  </si>
  <si>
    <t>'Cloud cover'</t>
  </si>
  <si>
    <t>'Coniferous (plantation - area)'</t>
  </si>
  <si>
    <t>'Dry heather moor: no rock no burning no trees'</t>
  </si>
  <si>
    <t>'Dune lands: links area - grass'</t>
  </si>
  <si>
    <t>'Golf course'</t>
  </si>
  <si>
    <t>'Imp. pasture: no rock no farms no trees'</t>
  </si>
  <si>
    <t>'Imp. pasture: no rock no farms trees'</t>
  </si>
  <si>
    <t>'Maritime grassland: no trees'</t>
  </si>
  <si>
    <t>'Montane veg.: undiff. montane non-rocky'</t>
  </si>
  <si>
    <t>'Montane veg.: undiff. montane rocky'</t>
  </si>
  <si>
    <t>'Open canopy (young plantation)'</t>
  </si>
  <si>
    <t>'Quarries (area)'</t>
  </si>
  <si>
    <t>'Recent ploughing'</t>
  </si>
  <si>
    <t>'Rhododendron'</t>
  </si>
  <si>
    <t>'Smooth grass/rushes: no rock no trees'</t>
  </si>
  <si>
    <t>'Smooth grass/rushes: no rock trees'</t>
  </si>
  <si>
    <t>'Undif. heather moor: no rock no burning no trees'</t>
  </si>
  <si>
    <t>'Undif. heather moor: no rock no burning trees'</t>
  </si>
  <si>
    <t>'Undif. heather moor: rock no burning no trees'</t>
  </si>
  <si>
    <t>'Undif. Nardus/Molinia: no rock no trees'</t>
  </si>
  <si>
    <t>'Undif. Nardus/Molinia: no rock trees'</t>
  </si>
  <si>
    <t>'Undif. Nardus/Molinia: rock no trees'</t>
  </si>
  <si>
    <t>'Undiff. bracken: no rock no trees'</t>
  </si>
  <si>
    <t>'Undiff. broadleaf (area)'</t>
  </si>
  <si>
    <t>'Undiff. low scrub'</t>
  </si>
  <si>
    <t>'Undiff. mixed woodland (area)'</t>
  </si>
  <si>
    <t>'Undiff. smooth grass.: no rock no trees'</t>
  </si>
  <si>
    <t>'Undiff. smooth grass.: no rock trees'</t>
  </si>
  <si>
    <t>'Undiff. smooth grass.: rock no trees'</t>
  </si>
  <si>
    <t>'Water (area)'</t>
  </si>
  <si>
    <t>'Wetlands: no drains no trees'</t>
  </si>
  <si>
    <t xml:space="preserve"> </t>
  </si>
  <si>
    <t>No Photography</t>
  </si>
  <si>
    <t>Misc Habitat Types</t>
  </si>
  <si>
    <t>Total:</t>
  </si>
  <si>
    <t>% of total</t>
  </si>
  <si>
    <t>Improved grassland habitats</t>
  </si>
  <si>
    <t>Woodland &amp; Forestry</t>
  </si>
  <si>
    <t>Heather Moorland</t>
  </si>
  <si>
    <t>Montane Habitats</t>
  </si>
  <si>
    <t>Upland Grasslands</t>
  </si>
  <si>
    <t>GRAND TOTAL AREA:</t>
  </si>
  <si>
    <t>Blanket Bog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</si>
</sst>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56" applyNumberFormat="1" applyFont="1">
      <alignment/>
      <protection/>
    </xf>
    <xf numFmtId="164" fontId="2" fillId="0" borderId="0" xfId="55" applyNumberFormat="1">
      <alignment/>
      <protection/>
    </xf>
    <xf numFmtId="1" fontId="2" fillId="0" borderId="0" xfId="56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" fontId="2" fillId="0" borderId="0" xfId="57" applyNumberFormat="1">
      <alignment/>
      <protection/>
    </xf>
    <xf numFmtId="164" fontId="2" fillId="0" borderId="0" xfId="57" applyNumberFormat="1">
      <alignment/>
      <protection/>
    </xf>
    <xf numFmtId="1" fontId="2" fillId="0" borderId="0" xfId="57" applyNumberFormat="1" applyFont="1">
      <alignment/>
      <protection/>
    </xf>
    <xf numFmtId="1" fontId="1" fillId="0" borderId="0" xfId="0" applyNumberFormat="1" applyFont="1" applyAlignment="1">
      <alignment/>
    </xf>
    <xf numFmtId="1" fontId="3" fillId="0" borderId="0" xfId="57" applyNumberFormat="1" applyFont="1">
      <alignment/>
      <protection/>
    </xf>
    <xf numFmtId="1" fontId="1" fillId="0" borderId="0" xfId="0" applyNumberFormat="1" applyFont="1" applyAlignment="1">
      <alignment/>
    </xf>
    <xf numFmtId="1" fontId="3" fillId="0" borderId="0" xfId="57" applyNumberFormat="1" applyFont="1">
      <alignment/>
      <protection/>
    </xf>
    <xf numFmtId="1" fontId="1" fillId="0" borderId="0" xfId="0" applyNumberFormat="1" applyFont="1" applyAlignment="1">
      <alignment horizontal="center"/>
    </xf>
    <xf numFmtId="1" fontId="3" fillId="0" borderId="0" xfId="56" applyNumberFormat="1" applyFont="1" applyAlignment="1">
      <alignment horizontal="center"/>
      <protection/>
    </xf>
    <xf numFmtId="1" fontId="21" fillId="0" borderId="0" xfId="55" applyNumberFormat="1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40.7109375" style="0" customWidth="1"/>
    <col min="2" max="2" width="10.57421875" style="0" bestFit="1" customWidth="1"/>
    <col min="3" max="3" width="10.57421875" style="0" customWidth="1"/>
    <col min="4" max="4" width="49.140625" style="0" customWidth="1"/>
    <col min="5" max="5" width="10.57421875" style="0" bestFit="1" customWidth="1"/>
    <col min="6" max="6" width="15.7109375" style="0" customWidth="1"/>
    <col min="7" max="7" width="9.57421875" style="0" bestFit="1" customWidth="1"/>
    <col min="10" max="10" width="16.421875" style="0" bestFit="1" customWidth="1"/>
    <col min="11" max="11" width="42.57421875" style="0" bestFit="1" customWidth="1"/>
    <col min="12" max="12" width="10.57421875" style="0" bestFit="1" customWidth="1"/>
  </cols>
  <sheetData>
    <row r="1" ht="18">
      <c r="A1" s="3" t="s">
        <v>5</v>
      </c>
    </row>
    <row r="3" spans="1:4" ht="14.25">
      <c r="A3" s="1" t="s">
        <v>1</v>
      </c>
      <c r="D3" s="1" t="s">
        <v>3</v>
      </c>
    </row>
    <row r="4" spans="1:4" ht="14.25">
      <c r="A4" t="s">
        <v>6</v>
      </c>
      <c r="D4" t="s">
        <v>7</v>
      </c>
    </row>
    <row r="6" spans="1:12" ht="14.25">
      <c r="A6" s="1" t="s">
        <v>2</v>
      </c>
      <c r="B6" s="1" t="s">
        <v>0</v>
      </c>
      <c r="C6" s="1" t="s">
        <v>47</v>
      </c>
      <c r="D6" s="1" t="s">
        <v>2</v>
      </c>
      <c r="E6" s="1" t="s">
        <v>0</v>
      </c>
      <c r="F6" s="1" t="s">
        <v>4</v>
      </c>
      <c r="K6" s="9"/>
      <c r="L6" s="10"/>
    </row>
    <row r="7" spans="1:12" ht="14.25">
      <c r="A7" s="1"/>
      <c r="B7" s="1"/>
      <c r="C7" s="1"/>
      <c r="D7" s="1"/>
      <c r="E7" s="1"/>
      <c r="F7" s="1"/>
      <c r="K7" s="9"/>
      <c r="L7" s="10"/>
    </row>
    <row r="8" spans="1:12" ht="14.25">
      <c r="A8" s="1" t="s">
        <v>44</v>
      </c>
      <c r="B8" s="1"/>
      <c r="C8" s="1"/>
      <c r="D8" s="1"/>
      <c r="E8" s="1"/>
      <c r="F8" s="1"/>
      <c r="K8" s="9"/>
      <c r="L8" s="10"/>
    </row>
    <row r="9" spans="1:12" ht="14.25">
      <c r="A9" s="9" t="s">
        <v>12</v>
      </c>
      <c r="B9" s="13">
        <v>970.6786</v>
      </c>
      <c r="C9" s="18">
        <f>(B9/18466)*100</f>
        <v>5.256572078414383</v>
      </c>
      <c r="D9" s="9" t="s">
        <v>12</v>
      </c>
      <c r="E9" s="9">
        <v>83.2423</v>
      </c>
      <c r="F9" s="7">
        <f>E9/B9*100</f>
        <v>8.575680972053984</v>
      </c>
      <c r="K9" s="9"/>
      <c r="L9" s="10"/>
    </row>
    <row r="10" spans="1:12" ht="14.25">
      <c r="A10" s="9"/>
      <c r="B10" s="9"/>
      <c r="C10" s="6"/>
      <c r="D10" s="9"/>
      <c r="E10" s="9"/>
      <c r="F10" s="7"/>
      <c r="K10" s="9"/>
      <c r="L10" s="10"/>
    </row>
    <row r="11" spans="1:12" ht="14.25">
      <c r="A11" s="1" t="s">
        <v>45</v>
      </c>
      <c r="B11" s="12"/>
      <c r="C11" s="1"/>
      <c r="D11" s="1"/>
      <c r="E11" s="12"/>
      <c r="F11" s="1"/>
      <c r="K11" s="9"/>
      <c r="L11" s="10"/>
    </row>
    <row r="12" spans="1:12" ht="14.25">
      <c r="A12" s="9" t="s">
        <v>11</v>
      </c>
      <c r="B12" s="9">
        <v>35.4618</v>
      </c>
      <c r="C12" s="6"/>
      <c r="D12" s="9" t="s">
        <v>11</v>
      </c>
      <c r="E12" s="9">
        <v>34.7493</v>
      </c>
      <c r="F12" s="7">
        <f aca="true" t="shared" si="0" ref="F12:F19">E12/B12*100</f>
        <v>97.9907957294892</v>
      </c>
      <c r="K12" s="9"/>
      <c r="L12" s="10"/>
    </row>
    <row r="13" spans="1:12" ht="14.25">
      <c r="A13" s="9" t="s">
        <v>15</v>
      </c>
      <c r="B13" s="9">
        <v>0.2282</v>
      </c>
      <c r="C13" s="6"/>
      <c r="D13" s="9" t="s">
        <v>15</v>
      </c>
      <c r="E13" s="9">
        <v>0.2282</v>
      </c>
      <c r="F13" s="7">
        <f t="shared" si="0"/>
        <v>100</v>
      </c>
      <c r="K13" s="9"/>
      <c r="L13" s="10"/>
    </row>
    <row r="14" spans="1:12" ht="14.25">
      <c r="A14" s="9" t="s">
        <v>16</v>
      </c>
      <c r="B14" s="9">
        <v>12.0108</v>
      </c>
      <c r="C14" s="6"/>
      <c r="D14" s="9" t="s">
        <v>16</v>
      </c>
      <c r="E14" s="9">
        <v>11.8558</v>
      </c>
      <c r="F14" s="7">
        <f t="shared" si="0"/>
        <v>98.70949478802412</v>
      </c>
      <c r="K14" s="9"/>
      <c r="L14" s="10"/>
    </row>
    <row r="15" spans="1:12" ht="14.25">
      <c r="A15" s="9" t="s">
        <v>19</v>
      </c>
      <c r="B15" s="9">
        <v>10.4214</v>
      </c>
      <c r="C15" s="6"/>
      <c r="D15" s="9" t="s">
        <v>19</v>
      </c>
      <c r="E15" s="9">
        <v>10.4214</v>
      </c>
      <c r="F15" s="7">
        <f t="shared" si="0"/>
        <v>100</v>
      </c>
      <c r="K15" s="9"/>
      <c r="L15" s="10"/>
    </row>
    <row r="16" spans="1:12" ht="14.25">
      <c r="A16" s="9" t="s">
        <v>23</v>
      </c>
      <c r="B16" s="9">
        <v>1.9393</v>
      </c>
      <c r="C16" s="6"/>
      <c r="D16" s="9" t="s">
        <v>23</v>
      </c>
      <c r="E16" s="9">
        <v>1.9393</v>
      </c>
      <c r="F16" s="7">
        <f t="shared" si="0"/>
        <v>100</v>
      </c>
      <c r="K16" s="9"/>
      <c r="L16" s="10"/>
    </row>
    <row r="17" spans="1:12" ht="14.25">
      <c r="A17" s="9" t="s">
        <v>25</v>
      </c>
      <c r="B17" s="9">
        <v>15.6373</v>
      </c>
      <c r="C17" s="6"/>
      <c r="D17" s="9" t="s">
        <v>25</v>
      </c>
      <c r="E17" s="9">
        <v>15.6373</v>
      </c>
      <c r="F17" s="7">
        <f t="shared" si="0"/>
        <v>100</v>
      </c>
      <c r="K17" s="9"/>
      <c r="L17" s="10"/>
    </row>
    <row r="18" spans="1:12" ht="14.25">
      <c r="A18" s="9" t="s">
        <v>41</v>
      </c>
      <c r="B18" s="9">
        <v>59.5108</v>
      </c>
      <c r="C18" s="6"/>
      <c r="D18" s="9" t="s">
        <v>41</v>
      </c>
      <c r="E18" s="9">
        <v>6.7892</v>
      </c>
      <c r="F18" s="7">
        <f t="shared" si="0"/>
        <v>11.408349408846798</v>
      </c>
      <c r="K18" s="9"/>
      <c r="L18" s="10"/>
    </row>
    <row r="19" spans="1:12" ht="14.25">
      <c r="A19" s="9" t="s">
        <v>42</v>
      </c>
      <c r="B19" s="9">
        <v>2.6006</v>
      </c>
      <c r="C19" s="6"/>
      <c r="D19" s="9" t="s">
        <v>42</v>
      </c>
      <c r="E19" s="9">
        <v>2.6006</v>
      </c>
      <c r="F19" s="7">
        <f t="shared" si="0"/>
        <v>100</v>
      </c>
      <c r="K19" s="9"/>
      <c r="L19" s="10"/>
    </row>
    <row r="20" spans="1:12" ht="14.25">
      <c r="A20" s="13" t="s">
        <v>46</v>
      </c>
      <c r="B20" s="13">
        <f>SUM(B12:B19)</f>
        <v>137.8102</v>
      </c>
      <c r="C20" s="18">
        <f>(B20/18466)*100</f>
        <v>0.7462915628723059</v>
      </c>
      <c r="D20" s="13" t="s">
        <v>46</v>
      </c>
      <c r="E20" s="13">
        <f>SUM(E12:E19)</f>
        <v>84.22109999999999</v>
      </c>
      <c r="F20" s="7"/>
      <c r="K20" s="9"/>
      <c r="L20" s="10"/>
    </row>
    <row r="21" spans="1:12" ht="14.25">
      <c r="A21" s="9"/>
      <c r="B21" s="9"/>
      <c r="C21" s="6"/>
      <c r="D21" s="9"/>
      <c r="E21" s="9"/>
      <c r="F21" s="7"/>
      <c r="K21" s="9"/>
      <c r="L21" s="10"/>
    </row>
    <row r="22" spans="1:12" ht="14.25">
      <c r="A22" s="1" t="s">
        <v>48</v>
      </c>
      <c r="B22" s="12"/>
      <c r="C22" s="1"/>
      <c r="D22" s="11" t="s">
        <v>43</v>
      </c>
      <c r="E22" s="11" t="s">
        <v>43</v>
      </c>
      <c r="F22" s="7"/>
      <c r="K22" s="9"/>
      <c r="L22" s="10"/>
    </row>
    <row r="23" spans="1:12" ht="14.25">
      <c r="A23" s="9" t="s">
        <v>17</v>
      </c>
      <c r="B23" s="9">
        <v>704.6324</v>
      </c>
      <c r="C23" s="6"/>
      <c r="D23" s="9" t="s">
        <v>17</v>
      </c>
      <c r="E23" s="9">
        <v>697.8821</v>
      </c>
      <c r="F23" s="7">
        <f>E23/B23*100</f>
        <v>99.04201112523353</v>
      </c>
      <c r="K23" s="9"/>
      <c r="L23" s="10"/>
    </row>
    <row r="24" spans="1:12" ht="14.25">
      <c r="A24" s="9" t="s">
        <v>18</v>
      </c>
      <c r="B24" s="9">
        <v>49.6495</v>
      </c>
      <c r="C24" s="6"/>
      <c r="D24" s="9" t="s">
        <v>18</v>
      </c>
      <c r="E24" s="9">
        <v>49.6495</v>
      </c>
      <c r="F24" s="7">
        <f>E24/B24*100</f>
        <v>100</v>
      </c>
      <c r="K24" s="9"/>
      <c r="L24" s="10"/>
    </row>
    <row r="25" spans="1:12" ht="14.25">
      <c r="A25" s="9" t="s">
        <v>24</v>
      </c>
      <c r="B25" s="9">
        <v>649.7799</v>
      </c>
      <c r="C25" s="6"/>
      <c r="D25" s="9" t="s">
        <v>24</v>
      </c>
      <c r="E25" s="9">
        <v>640.5091</v>
      </c>
      <c r="F25" s="7">
        <f>E25/B25*100</f>
        <v>98.57323995402135</v>
      </c>
      <c r="K25" s="9"/>
      <c r="L25" s="10"/>
    </row>
    <row r="26" spans="1:12" ht="14.25">
      <c r="A26" s="1" t="s">
        <v>46</v>
      </c>
      <c r="B26" s="12">
        <f>SUM(B23:B25)</f>
        <v>1404.0618</v>
      </c>
      <c r="C26" s="18">
        <f>(B26/18466)*100</f>
        <v>7.603497238167442</v>
      </c>
      <c r="D26" s="13" t="s">
        <v>46</v>
      </c>
      <c r="E26" s="12">
        <f>SUM(E23:E25)</f>
        <v>1388.0407</v>
      </c>
      <c r="F26" s="7"/>
      <c r="K26" s="9"/>
      <c r="L26" s="10"/>
    </row>
    <row r="27" spans="1:12" ht="14.25">
      <c r="A27" s="1"/>
      <c r="B27" s="12"/>
      <c r="C27" s="1"/>
      <c r="D27" s="11"/>
      <c r="E27" s="11"/>
      <c r="F27" s="7"/>
      <c r="K27" s="9"/>
      <c r="L27" s="10"/>
    </row>
    <row r="28" spans="1:12" ht="14.25">
      <c r="A28" s="1" t="s">
        <v>49</v>
      </c>
      <c r="B28" s="12"/>
      <c r="C28" s="1"/>
      <c r="D28" s="11"/>
      <c r="E28" s="11"/>
      <c r="F28" s="7"/>
      <c r="K28" s="9"/>
      <c r="L28" s="10"/>
    </row>
    <row r="29" spans="1:12" ht="14.25">
      <c r="A29" s="9" t="s">
        <v>13</v>
      </c>
      <c r="B29" s="9">
        <v>762.7243</v>
      </c>
      <c r="C29" s="6"/>
      <c r="D29" s="9" t="s">
        <v>13</v>
      </c>
      <c r="E29" s="9">
        <v>746.6539</v>
      </c>
      <c r="F29" s="7">
        <f>E29/B29*100</f>
        <v>97.89302635303478</v>
      </c>
      <c r="K29" s="9"/>
      <c r="L29" s="10"/>
    </row>
    <row r="30" spans="1:12" ht="14.25">
      <c r="A30" s="9" t="s">
        <v>22</v>
      </c>
      <c r="B30" s="9">
        <v>1089.978</v>
      </c>
      <c r="C30" s="6"/>
      <c r="D30" s="9" t="s">
        <v>22</v>
      </c>
      <c r="E30" s="9">
        <v>1087.4347</v>
      </c>
      <c r="F30" s="7">
        <f>E30/B30*100</f>
        <v>99.76666501525719</v>
      </c>
      <c r="K30" s="9"/>
      <c r="L30" s="10"/>
    </row>
    <row r="31" spans="1:12" ht="14.25">
      <c r="A31" s="9" t="s">
        <v>35</v>
      </c>
      <c r="B31" s="9">
        <v>312.6084</v>
      </c>
      <c r="C31" s="6"/>
      <c r="D31" s="9" t="s">
        <v>35</v>
      </c>
      <c r="E31" s="9">
        <v>241.8855</v>
      </c>
      <c r="F31" s="7">
        <f>E31/B31*100</f>
        <v>77.37651963286974</v>
      </c>
      <c r="K31" s="9"/>
      <c r="L31" s="10"/>
    </row>
    <row r="32" spans="1:12" ht="14.25">
      <c r="A32" s="9" t="s">
        <v>36</v>
      </c>
      <c r="B32" s="9">
        <v>3.8993</v>
      </c>
      <c r="C32" s="6"/>
      <c r="D32" s="9" t="s">
        <v>36</v>
      </c>
      <c r="E32" s="9">
        <v>3.8993</v>
      </c>
      <c r="F32" s="7">
        <f>E32/B32*100</f>
        <v>100</v>
      </c>
      <c r="K32" s="9"/>
      <c r="L32" s="10"/>
    </row>
    <row r="33" spans="1:12" ht="14.25">
      <c r="A33" s="9" t="s">
        <v>37</v>
      </c>
      <c r="B33" s="9">
        <v>124.4275</v>
      </c>
      <c r="C33" s="6"/>
      <c r="D33" s="9" t="s">
        <v>37</v>
      </c>
      <c r="E33" s="9">
        <v>124.4275</v>
      </c>
      <c r="F33" s="7">
        <f>E33/B33*100</f>
        <v>100</v>
      </c>
      <c r="K33" s="9"/>
      <c r="L33" s="10"/>
    </row>
    <row r="34" spans="1:12" ht="14.25">
      <c r="A34" s="1" t="s">
        <v>46</v>
      </c>
      <c r="B34" s="12">
        <f>SUM(B29:B33)</f>
        <v>2293.6375</v>
      </c>
      <c r="C34" s="18">
        <f>(B34/18466)*100</f>
        <v>12.420868081880212</v>
      </c>
      <c r="D34" s="13" t="s">
        <v>46</v>
      </c>
      <c r="E34" s="12">
        <f>SUM(E29:E33)</f>
        <v>2204.3008999999997</v>
      </c>
      <c r="F34" s="7"/>
      <c r="K34" s="9"/>
      <c r="L34" s="10"/>
    </row>
    <row r="35" spans="1:12" ht="14.25">
      <c r="A35" s="1"/>
      <c r="B35" s="12"/>
      <c r="C35" s="1"/>
      <c r="D35" s="13"/>
      <c r="E35" s="12"/>
      <c r="F35" s="7"/>
      <c r="K35" s="9"/>
      <c r="L35" s="10"/>
    </row>
    <row r="36" spans="1:12" ht="14.25">
      <c r="A36" s="1" t="s">
        <v>50</v>
      </c>
      <c r="B36" s="12"/>
      <c r="C36" s="1"/>
      <c r="D36" s="13"/>
      <c r="E36" s="12"/>
      <c r="F36" s="7"/>
      <c r="K36" s="9"/>
      <c r="L36" s="10"/>
    </row>
    <row r="37" spans="1:12" ht="14.25">
      <c r="A37" s="9" t="s">
        <v>14</v>
      </c>
      <c r="B37" s="9">
        <v>27.3498</v>
      </c>
      <c r="C37" s="6"/>
      <c r="D37" s="9" t="s">
        <v>14</v>
      </c>
      <c r="E37" s="9">
        <v>27.3498</v>
      </c>
      <c r="F37" s="7">
        <f>E37/B37*100</f>
        <v>100</v>
      </c>
      <c r="K37" s="9"/>
      <c r="L37" s="10"/>
    </row>
    <row r="38" spans="1:12" ht="14.25">
      <c r="A38" s="9" t="s">
        <v>28</v>
      </c>
      <c r="B38" s="9">
        <v>6397.5639</v>
      </c>
      <c r="C38" s="6"/>
      <c r="D38" s="9" t="s">
        <v>28</v>
      </c>
      <c r="E38" s="9">
        <v>1589.5586</v>
      </c>
      <c r="F38" s="7">
        <f>E38/B38*100</f>
        <v>24.846310640211033</v>
      </c>
      <c r="K38" s="9"/>
      <c r="L38" s="10"/>
    </row>
    <row r="39" spans="1:12" ht="14.25">
      <c r="A39" s="9" t="s">
        <v>29</v>
      </c>
      <c r="B39" s="9">
        <v>11.7875</v>
      </c>
      <c r="C39" s="6"/>
      <c r="E39" s="4"/>
      <c r="F39" s="7">
        <f>E39/B39*100</f>
        <v>0</v>
      </c>
      <c r="K39" s="9"/>
      <c r="L39" s="10"/>
    </row>
    <row r="40" spans="1:12" ht="14.25">
      <c r="A40" s="9" t="s">
        <v>30</v>
      </c>
      <c r="B40" s="9">
        <v>498.5166</v>
      </c>
      <c r="C40" s="6"/>
      <c r="D40" s="9" t="s">
        <v>30</v>
      </c>
      <c r="E40" s="9">
        <v>412.488</v>
      </c>
      <c r="F40" s="7">
        <f>E40/B40*100</f>
        <v>82.74308217620036</v>
      </c>
      <c r="K40" s="9"/>
      <c r="L40" s="10"/>
    </row>
    <row r="41" spans="1:12" ht="14.25">
      <c r="A41" s="1" t="s">
        <v>46</v>
      </c>
      <c r="B41" s="12">
        <f>SUM(B37:B40)</f>
        <v>6935.2178</v>
      </c>
      <c r="C41" s="18">
        <f>(B41/18466)*100</f>
        <v>37.556686884003035</v>
      </c>
      <c r="D41" s="13" t="s">
        <v>46</v>
      </c>
      <c r="E41" s="12">
        <f>SUM(E37:E40)</f>
        <v>2029.3964</v>
      </c>
      <c r="F41" s="7"/>
      <c r="K41" s="9"/>
      <c r="L41" s="10"/>
    </row>
    <row r="42" spans="1:12" ht="14.25">
      <c r="A42" s="1"/>
      <c r="B42" s="12"/>
      <c r="C42" s="1"/>
      <c r="D42" s="13"/>
      <c r="E42" s="12"/>
      <c r="F42" s="7"/>
      <c r="K42" s="9"/>
      <c r="L42" s="10"/>
    </row>
    <row r="43" spans="1:12" ht="14.25">
      <c r="A43" s="1" t="s">
        <v>51</v>
      </c>
      <c r="B43" s="12"/>
      <c r="C43" s="1"/>
      <c r="D43" s="11"/>
      <c r="E43" s="11"/>
      <c r="F43" s="7"/>
      <c r="K43" s="9"/>
      <c r="L43" s="10"/>
    </row>
    <row r="44" spans="1:12" ht="14.25">
      <c r="A44" s="9" t="s">
        <v>20</v>
      </c>
      <c r="B44" s="9">
        <v>1924.5988</v>
      </c>
      <c r="C44" s="6"/>
      <c r="D44" s="9" t="s">
        <v>20</v>
      </c>
      <c r="E44" s="9">
        <v>0.005</v>
      </c>
      <c r="F44" s="7">
        <f>E44/B44*100</f>
        <v>0.00025979440494299384</v>
      </c>
      <c r="K44" s="9"/>
      <c r="L44" s="10"/>
    </row>
    <row r="45" spans="1:12" ht="14.25">
      <c r="A45" s="9" t="s">
        <v>21</v>
      </c>
      <c r="B45" s="9">
        <v>1533.3135</v>
      </c>
      <c r="C45" s="6"/>
      <c r="D45" s="9" t="s">
        <v>21</v>
      </c>
      <c r="E45" s="9">
        <v>24.8852</v>
      </c>
      <c r="F45" s="7">
        <f>E45/B45*100</f>
        <v>1.622968818835809</v>
      </c>
      <c r="K45" s="9"/>
      <c r="L45" s="10"/>
    </row>
    <row r="46" spans="1:12" ht="14.25">
      <c r="A46" s="1" t="s">
        <v>46</v>
      </c>
      <c r="B46" s="12">
        <f>SUM(B44:B45)</f>
        <v>3457.9123</v>
      </c>
      <c r="C46" s="18">
        <f>(B46/18466)*100</f>
        <v>18.725832882053503</v>
      </c>
      <c r="D46" s="13" t="s">
        <v>46</v>
      </c>
      <c r="E46" s="12">
        <f>SUM(E44:E45)</f>
        <v>24.8902</v>
      </c>
      <c r="F46" s="7"/>
      <c r="K46" s="9"/>
      <c r="L46" s="10"/>
    </row>
    <row r="47" spans="1:12" ht="14.25">
      <c r="A47" s="1"/>
      <c r="B47" s="12"/>
      <c r="C47" s="1"/>
      <c r="D47" s="13"/>
      <c r="E47" s="12"/>
      <c r="F47" s="7"/>
      <c r="K47" s="9"/>
      <c r="L47" s="10"/>
    </row>
    <row r="48" spans="1:12" ht="14.25">
      <c r="A48" s="1" t="s">
        <v>54</v>
      </c>
      <c r="B48" s="12"/>
      <c r="C48" s="1"/>
      <c r="D48" s="11"/>
      <c r="E48" s="11"/>
      <c r="F48" s="7"/>
      <c r="K48" s="9"/>
      <c r="L48" s="10"/>
    </row>
    <row r="49" spans="1:12" ht="14.25">
      <c r="A49" s="9" t="s">
        <v>8</v>
      </c>
      <c r="B49" s="9">
        <v>33.6143</v>
      </c>
      <c r="C49" s="6"/>
      <c r="D49" s="9"/>
      <c r="E49" s="9"/>
      <c r="F49" s="7"/>
      <c r="G49" s="5"/>
      <c r="K49" s="9"/>
      <c r="L49" s="10"/>
    </row>
    <row r="50" spans="1:12" ht="14.25">
      <c r="A50" s="9" t="s">
        <v>9</v>
      </c>
      <c r="B50" s="9">
        <v>1070.8869</v>
      </c>
      <c r="C50" s="6"/>
      <c r="D50" s="9" t="s">
        <v>10</v>
      </c>
      <c r="E50" s="9">
        <v>498.5164</v>
      </c>
      <c r="F50" s="7">
        <f aca="true" t="shared" si="1" ref="F50:F63">E50/B50*100</f>
        <v>46.551732026976886</v>
      </c>
      <c r="G50" s="5"/>
      <c r="K50" s="9"/>
      <c r="L50" s="10"/>
    </row>
    <row r="51" spans="1:12" ht="14.25">
      <c r="A51" s="9" t="s">
        <v>10</v>
      </c>
      <c r="B51" s="9">
        <v>2215.1963</v>
      </c>
      <c r="C51" s="6"/>
      <c r="D51" s="9" t="s">
        <v>9</v>
      </c>
      <c r="E51" s="9">
        <v>39.0753</v>
      </c>
      <c r="F51" s="7">
        <f t="shared" si="1"/>
        <v>1.763965568198177</v>
      </c>
      <c r="G51" s="5"/>
      <c r="K51" s="9"/>
      <c r="L51" s="10"/>
    </row>
    <row r="52" spans="1:12" ht="14.25">
      <c r="A52" s="13" t="s">
        <v>46</v>
      </c>
      <c r="B52" s="13">
        <f>SUM(B49:B51)</f>
        <v>3319.6975</v>
      </c>
      <c r="C52" s="18">
        <f>(B52/18466)*100</f>
        <v>17.97735026535254</v>
      </c>
      <c r="D52" s="13" t="s">
        <v>46</v>
      </c>
      <c r="E52" s="13">
        <f>SUM(E49:E51)</f>
        <v>537.5917</v>
      </c>
      <c r="F52" s="7"/>
      <c r="G52" s="5"/>
      <c r="K52" s="9"/>
      <c r="L52" s="10"/>
    </row>
    <row r="53" spans="1:12" ht="14.25">
      <c r="A53" s="9"/>
      <c r="B53" s="9"/>
      <c r="C53" s="6"/>
      <c r="D53" s="9"/>
      <c r="E53" s="9"/>
      <c r="F53" s="7"/>
      <c r="G53" s="5"/>
      <c r="K53" s="9"/>
      <c r="L53" s="10"/>
    </row>
    <row r="54" spans="1:12" ht="14.25">
      <c r="A54" s="13" t="s">
        <v>52</v>
      </c>
      <c r="B54" s="9"/>
      <c r="C54" s="6"/>
      <c r="D54" s="9"/>
      <c r="E54" s="9"/>
      <c r="F54" s="7"/>
      <c r="G54" s="5"/>
      <c r="K54" s="9"/>
      <c r="L54" s="10"/>
    </row>
    <row r="55" spans="1:12" ht="14.25">
      <c r="A55" s="9" t="s">
        <v>26</v>
      </c>
      <c r="B55" s="9">
        <v>75.1628</v>
      </c>
      <c r="C55" s="6"/>
      <c r="D55" s="9" t="s">
        <v>26</v>
      </c>
      <c r="E55" s="9">
        <v>28.1209</v>
      </c>
      <c r="F55" s="7">
        <f t="shared" si="1"/>
        <v>37.413321483499814</v>
      </c>
      <c r="G55" s="5"/>
      <c r="K55" s="9"/>
      <c r="L55" s="10"/>
    </row>
    <row r="56" spans="1:12" ht="14.25">
      <c r="A56" s="9" t="s">
        <v>27</v>
      </c>
      <c r="B56" s="9">
        <v>6.3922</v>
      </c>
      <c r="C56" s="6"/>
      <c r="D56" s="9" t="s">
        <v>27</v>
      </c>
      <c r="E56" s="9">
        <v>6.3922</v>
      </c>
      <c r="F56" s="7">
        <f t="shared" si="1"/>
        <v>100</v>
      </c>
      <c r="G56" s="5"/>
      <c r="K56" s="9"/>
      <c r="L56" s="10"/>
    </row>
    <row r="57" spans="1:12" ht="14.25">
      <c r="A57" s="9" t="s">
        <v>31</v>
      </c>
      <c r="B57" s="9">
        <v>1274.8554</v>
      </c>
      <c r="C57" s="6"/>
      <c r="D57" s="9" t="s">
        <v>31</v>
      </c>
      <c r="E57" s="9">
        <v>414.3678</v>
      </c>
      <c r="F57" s="7">
        <f t="shared" si="1"/>
        <v>32.50312153048887</v>
      </c>
      <c r="G57" s="5"/>
      <c r="K57" s="9"/>
      <c r="L57" s="10"/>
    </row>
    <row r="58" spans="1:12" ht="14.25">
      <c r="A58" s="9" t="s">
        <v>32</v>
      </c>
      <c r="B58" s="9">
        <v>233.5683</v>
      </c>
      <c r="C58" s="6"/>
      <c r="D58" s="9" t="s">
        <v>32</v>
      </c>
      <c r="E58" s="9">
        <v>179.5465</v>
      </c>
      <c r="F58" s="7">
        <f t="shared" si="1"/>
        <v>76.87109081155276</v>
      </c>
      <c r="G58" s="5"/>
      <c r="K58" s="9"/>
      <c r="L58" s="10"/>
    </row>
    <row r="59" spans="1:12" ht="14.25">
      <c r="A59" s="9" t="s">
        <v>33</v>
      </c>
      <c r="B59" s="9">
        <v>69.0149</v>
      </c>
      <c r="C59" s="6"/>
      <c r="D59" s="9" t="s">
        <v>33</v>
      </c>
      <c r="E59" s="9">
        <v>39.0253</v>
      </c>
      <c r="F59" s="7">
        <f t="shared" si="1"/>
        <v>56.5461950970008</v>
      </c>
      <c r="G59" s="5"/>
      <c r="K59" s="9"/>
      <c r="L59" s="10"/>
    </row>
    <row r="60" spans="1:12" ht="14.25">
      <c r="A60" s="9" t="s">
        <v>34</v>
      </c>
      <c r="B60" s="9">
        <v>2.7727</v>
      </c>
      <c r="C60" s="6"/>
      <c r="D60" s="9" t="s">
        <v>34</v>
      </c>
      <c r="E60" s="9">
        <v>2.7727</v>
      </c>
      <c r="F60" s="7">
        <f t="shared" si="1"/>
        <v>100</v>
      </c>
      <c r="G60" s="5"/>
      <c r="K60" s="9"/>
      <c r="L60" s="10"/>
    </row>
    <row r="61" spans="1:12" ht="14.25">
      <c r="A61" s="9" t="s">
        <v>38</v>
      </c>
      <c r="B61" s="9">
        <v>1330.7698</v>
      </c>
      <c r="C61" s="6"/>
      <c r="D61" s="9" t="s">
        <v>38</v>
      </c>
      <c r="E61" s="9">
        <v>1091.6141</v>
      </c>
      <c r="F61" s="7">
        <f t="shared" si="1"/>
        <v>82.02877011486135</v>
      </c>
      <c r="G61" s="5"/>
      <c r="K61" s="9"/>
      <c r="L61" s="10"/>
    </row>
    <row r="62" spans="1:12" ht="14.25">
      <c r="A62" s="9" t="s">
        <v>39</v>
      </c>
      <c r="B62" s="9">
        <v>263.7931</v>
      </c>
      <c r="C62" s="6"/>
      <c r="D62" s="9" t="s">
        <v>39</v>
      </c>
      <c r="E62" s="9">
        <v>170.4102</v>
      </c>
      <c r="F62" s="7">
        <f t="shared" si="1"/>
        <v>64.59994594248296</v>
      </c>
      <c r="G62" s="5"/>
      <c r="K62" s="9"/>
      <c r="L62" s="10"/>
    </row>
    <row r="63" spans="1:12" ht="14.25">
      <c r="A63" s="9" t="s">
        <v>40</v>
      </c>
      <c r="B63" s="9">
        <v>9.9229</v>
      </c>
      <c r="C63" s="6"/>
      <c r="D63" s="9" t="s">
        <v>40</v>
      </c>
      <c r="E63" s="9">
        <v>9.3612</v>
      </c>
      <c r="F63" s="7">
        <f t="shared" si="1"/>
        <v>94.33935643813804</v>
      </c>
      <c r="G63" s="5"/>
      <c r="K63" s="9"/>
      <c r="L63" s="10"/>
    </row>
    <row r="64" spans="1:12" ht="14.25">
      <c r="A64" s="14" t="s">
        <v>46</v>
      </c>
      <c r="B64" s="14">
        <f>SUM(B55:B63)</f>
        <v>3266.2520999999997</v>
      </c>
      <c r="C64" s="18">
        <f>(B64/18466)*100</f>
        <v>17.687924293295783</v>
      </c>
      <c r="D64" s="15" t="s">
        <v>46</v>
      </c>
      <c r="E64" s="14">
        <f>SUM(E55:E63)</f>
        <v>1941.6109000000001</v>
      </c>
      <c r="F64" s="7"/>
      <c r="G64" s="5"/>
      <c r="K64" s="9"/>
      <c r="L64" s="10"/>
    </row>
    <row r="65" spans="1:12" ht="14.25">
      <c r="A65" s="4"/>
      <c r="B65" s="8"/>
      <c r="C65" s="6"/>
      <c r="D65" s="9"/>
      <c r="E65" s="10"/>
      <c r="F65" s="7"/>
      <c r="G65" s="5"/>
      <c r="K65" s="9"/>
      <c r="L65" s="10"/>
    </row>
    <row r="66" spans="1:12" ht="14.25">
      <c r="A66" s="14" t="s">
        <v>53</v>
      </c>
      <c r="B66" s="16">
        <f>(B9+B20+B26+B34+B41+B46+B64)</f>
        <v>18465.5703</v>
      </c>
      <c r="C66" s="6"/>
      <c r="D66" s="14" t="s">
        <v>53</v>
      </c>
      <c r="E66" s="16">
        <f>(E9+E20+E26+E34+E41+E46+E64)</f>
        <v>7755.702499999999</v>
      </c>
      <c r="F66" s="17">
        <f>(E66/B66)*100</f>
        <v>42.00088258308491</v>
      </c>
      <c r="G66" s="5"/>
      <c r="K66" s="9"/>
      <c r="L66" s="10"/>
    </row>
    <row r="67" spans="1:12" ht="14.25">
      <c r="A67" s="4"/>
      <c r="B67" s="8"/>
      <c r="C67" s="6"/>
      <c r="D67" s="9"/>
      <c r="E67" s="10"/>
      <c r="F67" s="7"/>
      <c r="G67" s="5"/>
      <c r="K67" s="9"/>
      <c r="L67" s="10"/>
    </row>
    <row r="68" spans="1:12" ht="14.25">
      <c r="A68" s="4"/>
      <c r="B68" s="8"/>
      <c r="C68" s="6"/>
      <c r="D68" s="9"/>
      <c r="E68" s="10"/>
      <c r="F68" s="7"/>
      <c r="G68" s="5"/>
      <c r="K68" s="9"/>
      <c r="L68" s="10"/>
    </row>
    <row r="69" spans="1:12" ht="14.25">
      <c r="A69" s="4"/>
      <c r="B69" s="8"/>
      <c r="C69" s="6"/>
      <c r="D69" s="9"/>
      <c r="E69" s="10"/>
      <c r="F69" s="7"/>
      <c r="G69" s="5"/>
      <c r="K69" s="9"/>
      <c r="L69" s="10"/>
    </row>
    <row r="70" spans="1:12" ht="14.25">
      <c r="A70" s="4"/>
      <c r="B70" s="8"/>
      <c r="C70" s="6"/>
      <c r="D70" s="9"/>
      <c r="E70" s="10"/>
      <c r="F70" s="7"/>
      <c r="G70" s="5"/>
      <c r="K70" s="9"/>
      <c r="L70" s="10"/>
    </row>
    <row r="71" spans="1:12" ht="14.25">
      <c r="A71" s="4"/>
      <c r="B71" s="8"/>
      <c r="C71" s="6"/>
      <c r="D71" s="9"/>
      <c r="E71" s="10"/>
      <c r="F71" s="7"/>
      <c r="G71" s="5"/>
      <c r="K71" s="9"/>
      <c r="L71" s="10"/>
    </row>
    <row r="72" spans="1:12" ht="14.25">
      <c r="A72" s="4"/>
      <c r="B72" s="8"/>
      <c r="C72" s="6"/>
      <c r="D72" s="9"/>
      <c r="E72" s="10"/>
      <c r="F72" s="7"/>
      <c r="G72" s="5"/>
      <c r="K72" s="9"/>
      <c r="L72" s="10"/>
    </row>
    <row r="73" spans="1:12" ht="14.25">
      <c r="A73" s="4"/>
      <c r="B73" s="8"/>
      <c r="C73" s="6"/>
      <c r="D73" s="9"/>
      <c r="E73" s="10"/>
      <c r="F73" s="7"/>
      <c r="G73" s="4"/>
      <c r="K73" s="9"/>
      <c r="L73" s="10"/>
    </row>
    <row r="74" spans="1:12" ht="14.25">
      <c r="A74" s="4"/>
      <c r="B74" s="8"/>
      <c r="C74" s="6"/>
      <c r="D74" s="9"/>
      <c r="E74" s="10"/>
      <c r="F74" s="7"/>
      <c r="G74" s="4"/>
      <c r="K74" s="9"/>
      <c r="L74" s="10"/>
    </row>
    <row r="75" spans="1:12" ht="14.25">
      <c r="A75" s="4"/>
      <c r="B75" s="8"/>
      <c r="C75" s="6"/>
      <c r="D75" s="9"/>
      <c r="E75" s="10"/>
      <c r="F75" s="7"/>
      <c r="G75" s="4"/>
      <c r="K75" s="9"/>
      <c r="L75" s="10"/>
    </row>
    <row r="76" spans="1:12" ht="14.25">
      <c r="A76" s="4"/>
      <c r="B76" s="8"/>
      <c r="C76" s="6"/>
      <c r="D76" s="9"/>
      <c r="E76" s="10"/>
      <c r="F76" s="7"/>
      <c r="K76" s="9"/>
      <c r="L76" s="10"/>
    </row>
    <row r="77" spans="1:12" s="2" customFormat="1" ht="15" thickBot="1">
      <c r="A77" s="4"/>
      <c r="B77" s="8"/>
      <c r="C77" s="6"/>
      <c r="D77" s="9"/>
      <c r="E77" s="10"/>
      <c r="F77" s="7"/>
      <c r="K77" s="9"/>
      <c r="L77" s="10"/>
    </row>
    <row r="78" spans="1:12" ht="14.25">
      <c r="A78" s="4"/>
      <c r="B78" s="8"/>
      <c r="C78" s="6"/>
      <c r="D78" s="9"/>
      <c r="E78" s="10"/>
      <c r="F78" s="7"/>
      <c r="K78" s="9"/>
      <c r="L78" s="10"/>
    </row>
    <row r="79" spans="1:12" ht="14.25">
      <c r="A79" s="4"/>
      <c r="B79" s="8"/>
      <c r="C79" s="6"/>
      <c r="D79" s="9"/>
      <c r="E79" s="10"/>
      <c r="F79" s="7"/>
      <c r="K79" s="9"/>
      <c r="L79" s="10"/>
    </row>
    <row r="80" spans="1:12" ht="14.25">
      <c r="A80" s="4"/>
      <c r="B80" s="8"/>
      <c r="C80" s="6"/>
      <c r="D80" s="9"/>
      <c r="E80" s="10"/>
      <c r="F80" s="7"/>
      <c r="K80" s="9"/>
      <c r="L80" s="10"/>
    </row>
    <row r="81" spans="1:12" ht="14.25">
      <c r="A81" s="4"/>
      <c r="B81" s="8"/>
      <c r="C81" s="6"/>
      <c r="D81" s="9"/>
      <c r="E81" s="10"/>
      <c r="F81" s="7"/>
      <c r="K81" s="9"/>
      <c r="L81" s="10"/>
    </row>
    <row r="82" spans="1:12" ht="14.25">
      <c r="A82" s="4"/>
      <c r="B82" s="8"/>
      <c r="C82" s="6"/>
      <c r="D82" s="9"/>
      <c r="E82" s="10"/>
      <c r="F82" s="7"/>
      <c r="K82" s="9"/>
      <c r="L82" s="10"/>
    </row>
    <row r="83" spans="1:12" ht="14.25">
      <c r="A83" s="4"/>
      <c r="B83" s="8"/>
      <c r="C83" s="6"/>
      <c r="D83" s="9"/>
      <c r="E83" s="10"/>
      <c r="F83" s="7"/>
      <c r="K83" s="9"/>
      <c r="L83" s="10"/>
    </row>
    <row r="84" spans="1:12" ht="14.25">
      <c r="A84" s="4"/>
      <c r="B84" s="8"/>
      <c r="D84" s="9"/>
      <c r="E84" s="10"/>
      <c r="F84" s="7"/>
      <c r="K84" s="9"/>
      <c r="L84" s="10"/>
    </row>
    <row r="85" spans="1:6" ht="14.25">
      <c r="A85" s="4"/>
      <c r="B85" s="8"/>
      <c r="D85" s="9"/>
      <c r="E85" s="10"/>
      <c r="F85" s="7"/>
    </row>
    <row r="86" spans="1:6" ht="14.25">
      <c r="A86" s="4"/>
      <c r="B86" s="8"/>
      <c r="D86" s="9"/>
      <c r="E86" s="10"/>
      <c r="F86" s="7"/>
    </row>
    <row r="87" spans="1:6" ht="14.25">
      <c r="A87" s="4"/>
      <c r="B87" s="8"/>
      <c r="F87" s="7"/>
    </row>
    <row r="88" spans="1:6" ht="14.25">
      <c r="A88" s="4"/>
      <c r="B88" s="8"/>
      <c r="F8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Victor</cp:lastModifiedBy>
  <dcterms:created xsi:type="dcterms:W3CDTF">2015-03-16T07:39:37Z</dcterms:created>
  <dcterms:modified xsi:type="dcterms:W3CDTF">2016-05-09T20:59:51Z</dcterms:modified>
  <cp:category/>
  <cp:version/>
  <cp:contentType/>
  <cp:contentStatus/>
</cp:coreProperties>
</file>